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loevnaeseth\OneDrive - ACCO Brands Corporation\Documents\Download\Hasle Løren håndball\Årsmøte HL håndball\2022\"/>
    </mc:Choice>
  </mc:AlternateContent>
  <xr:revisionPtr revIDLastSave="0" documentId="13_ncr:1_{D59F3D58-F2CD-4266-B450-F43475B62523}" xr6:coauthVersionLast="46" xr6:coauthVersionMax="46" xr10:uidLastSave="{00000000-0000-0000-0000-000000000000}"/>
  <bookViews>
    <workbookView xWindow="-120" yWindow="-120" windowWidth="19440" windowHeight="10440" xr2:uid="{00000000-000D-0000-FFFF-FFFF00000000}"/>
  </bookViews>
  <sheets>
    <sheet name="Budsjett " sheetId="1" r:id="rId1"/>
    <sheet name="Ark1" sheetId="2" r:id="rId2"/>
    <sheet name="Ark2" sheetId="3" r:id="rId3"/>
  </sheets>
  <definedNames>
    <definedName name="_xlnm.Print_Area" localSheetId="0">'Budsjett '!$A$1:$L$60</definedName>
    <definedName name="_xlnm.Print_Titles" localSheetId="0">'Budsjett 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L53" i="1" s="1"/>
  <c r="J48" i="1"/>
  <c r="J53" i="1" s="1"/>
  <c r="F48" i="1"/>
  <c r="F53" i="1" s="1"/>
  <c r="E48" i="1"/>
  <c r="E53" i="1" s="1"/>
  <c r="D48" i="1"/>
  <c r="D53" i="1" s="1"/>
  <c r="H35" i="1"/>
  <c r="H48" i="1" s="1"/>
  <c r="H53" i="1" s="1"/>
  <c r="L19" i="1"/>
  <c r="L23" i="1" s="1"/>
  <c r="J19" i="1"/>
  <c r="F19" i="1"/>
  <c r="F23" i="1" s="1"/>
  <c r="F60" i="1" s="1"/>
  <c r="E19" i="1"/>
  <c r="E23" i="1" s="1"/>
  <c r="D19" i="1"/>
  <c r="D56" i="1" s="1"/>
  <c r="H15" i="1"/>
  <c r="H13" i="1"/>
  <c r="J56" i="1" l="1"/>
  <c r="J60" i="1" s="1"/>
  <c r="D23" i="1"/>
  <c r="D60" i="1" s="1"/>
  <c r="H19" i="1"/>
  <c r="H56" i="1" s="1"/>
  <c r="J23" i="1"/>
  <c r="H23" i="1"/>
  <c r="H60" i="1" s="1"/>
  <c r="L60" i="1"/>
  <c r="E56" i="1"/>
  <c r="E60" i="1" s="1"/>
  <c r="L56" i="1"/>
  <c r="F56" i="1"/>
</calcChain>
</file>

<file path=xl/sharedStrings.xml><?xml version="1.0" encoding="utf-8"?>
<sst xmlns="http://schemas.openxmlformats.org/spreadsheetml/2006/main" count="107" uniqueCount="92">
  <si>
    <t>REGNSKAP OG BUDSJETT HASLE-LØREN HÅNDBALL, AVDELING STYRET (INKL. HÅNDBALLSKOLE)</t>
  </si>
  <si>
    <t>BUDSJETT 2022</t>
  </si>
  <si>
    <t>REGNSKAP 2021</t>
  </si>
  <si>
    <t>BUDSJETT 2021</t>
  </si>
  <si>
    <t>REGNSKAP 2020</t>
  </si>
  <si>
    <t>BUDSJETT 2020</t>
  </si>
  <si>
    <t>REGNSKAP 2019</t>
  </si>
  <si>
    <t>INNTEKTER</t>
  </si>
  <si>
    <t>Konto nr</t>
  </si>
  <si>
    <t>Konto navn</t>
  </si>
  <si>
    <t>3100</t>
  </si>
  <si>
    <t>Hjemmearrangement Kiosk og billetter</t>
  </si>
  <si>
    <t>3320</t>
  </si>
  <si>
    <t>Hjemmearrangement Billetter</t>
  </si>
  <si>
    <t>3220</t>
  </si>
  <si>
    <t>Treningsavgift</t>
  </si>
  <si>
    <t>Treningsavgift reduksjon trenere</t>
  </si>
  <si>
    <t>3240</t>
  </si>
  <si>
    <t>Treningsavgift håndballskole</t>
  </si>
  <si>
    <t>Egenandeler</t>
  </si>
  <si>
    <t>3810</t>
  </si>
  <si>
    <t>Leie Lørenhallen/ interne overføringer baneleie LB</t>
  </si>
  <si>
    <t>Gaver</t>
  </si>
  <si>
    <t xml:space="preserve">Andre dugnader </t>
  </si>
  <si>
    <t>Tilskudd, øremerket</t>
  </si>
  <si>
    <t>BYM</t>
  </si>
  <si>
    <t>Stevneinntekter</t>
  </si>
  <si>
    <t>Annen driftsrelatert inntekt</t>
  </si>
  <si>
    <t>SUM INNTEKTER STYRET</t>
  </si>
  <si>
    <t>INNTEKTER LAGSKASSER</t>
  </si>
  <si>
    <t>SUM INNTEKTER INKL LAGSKASSER</t>
  </si>
  <si>
    <t>UTGIFTER</t>
  </si>
  <si>
    <t>4005</t>
  </si>
  <si>
    <t>Avgifter forbund &amp; krets, bøter</t>
  </si>
  <si>
    <t>4030</t>
  </si>
  <si>
    <t>Cuper &amp; Minirunder (avgift)</t>
  </si>
  <si>
    <t>4040</t>
  </si>
  <si>
    <t>Cuper &amp; Minirunder (reise)</t>
  </si>
  <si>
    <t>4110</t>
  </si>
  <si>
    <t>Dommerutgifter</t>
  </si>
  <si>
    <t>4215</t>
  </si>
  <si>
    <t>Leie Lørenhallen</t>
  </si>
  <si>
    <t>4300</t>
  </si>
  <si>
    <t>Varer for videresalg (kiosk)</t>
  </si>
  <si>
    <t>4450</t>
  </si>
  <si>
    <t>Utstyr/drakter</t>
  </si>
  <si>
    <t>6450/6490</t>
  </si>
  <si>
    <t>Fremmeytelser (Trener)</t>
  </si>
  <si>
    <t>Lønn deltidsansatte</t>
  </si>
  <si>
    <t>Bilgodtgjørelse</t>
  </si>
  <si>
    <t>Reiesekost, ikke oppgavepliktig</t>
  </si>
  <si>
    <t>Arbeidsgiveravgift</t>
  </si>
  <si>
    <t>6860</t>
  </si>
  <si>
    <t>Kurs</t>
  </si>
  <si>
    <t>Møter</t>
  </si>
  <si>
    <t>7370</t>
  </si>
  <si>
    <t>Sosiale arrangement</t>
  </si>
  <si>
    <t>Dugnader</t>
  </si>
  <si>
    <t>Kortgebyr</t>
  </si>
  <si>
    <t>Rentekostnader</t>
  </si>
  <si>
    <t>7830</t>
  </si>
  <si>
    <t>Utestående fordringer</t>
  </si>
  <si>
    <t>SUM UTGIFTER STYRET</t>
  </si>
  <si>
    <t>UTGIFTER LAGSKASSER</t>
  </si>
  <si>
    <t>SUM UTGIFTER INKL LAGSKASSER</t>
  </si>
  <si>
    <t>ÅRETS RESULTAT STYRET</t>
  </si>
  <si>
    <t>Renteinntekt</t>
  </si>
  <si>
    <t>ÅRETS RESULTAT LAGSKASSER</t>
  </si>
  <si>
    <t>ÅRETS RESULTAT INKL LAGSKASSER</t>
  </si>
  <si>
    <t>BUDSJETT</t>
  </si>
  <si>
    <t xml:space="preserve">Pål og Niklas </t>
  </si>
  <si>
    <t>10' før nyttår pluss reisegodgjørelse</t>
  </si>
  <si>
    <t>Hva er utstående fra året i år? 20'</t>
  </si>
  <si>
    <t>30.04.2021-30.april</t>
  </si>
  <si>
    <t>juni</t>
  </si>
  <si>
    <t>Trenere i 2021</t>
  </si>
  <si>
    <t>lagkassene</t>
  </si>
  <si>
    <t>Trenere</t>
  </si>
  <si>
    <t>Antall lag: junior = 1 lag</t>
  </si>
  <si>
    <t>300'</t>
  </si>
  <si>
    <t>16-årslag</t>
  </si>
  <si>
    <t xml:space="preserve">2006 - spille opp? </t>
  </si>
  <si>
    <t>ÅRSMØTE</t>
  </si>
  <si>
    <t xml:space="preserve">Mandag: roller som ble vedtatt </t>
  </si>
  <si>
    <t>Beholder treningsavgifter</t>
  </si>
  <si>
    <t>Ungdomsstyremedlem - SU</t>
  </si>
  <si>
    <t>H-L-Årsmøte</t>
  </si>
  <si>
    <t>Saker: Alle trenere skal være medlemmer i klubben</t>
  </si>
  <si>
    <t>Sak: Gjøre det enklere å være frivillig i klubben.</t>
  </si>
  <si>
    <t>Rutinebeskrivelse</t>
  </si>
  <si>
    <t>Årshjul</t>
  </si>
  <si>
    <t>Konto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</si>
</sst>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1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Times New Roman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3" fillId="2" borderId="0" xfId="0" applyFont="1" applyFill="1" applyAlignment="1">
      <alignment wrapText="1"/>
    </xf>
    <xf numFmtId="49" fontId="3" fillId="2" borderId="0" xfId="1" applyNumberFormat="1" applyFont="1" applyFill="1" applyBorder="1" applyAlignment="1">
      <alignment horizontal="center" wrapText="1"/>
    </xf>
    <xf numFmtId="165" fontId="3" fillId="2" borderId="0" xfId="1" applyNumberFormat="1" applyFont="1" applyFill="1" applyBorder="1" applyAlignment="1">
      <alignment horizontal="center" wrapText="1"/>
    </xf>
    <xf numFmtId="165" fontId="4" fillId="3" borderId="0" xfId="1" applyNumberFormat="1" applyFont="1" applyFill="1" applyBorder="1"/>
    <xf numFmtId="3" fontId="4" fillId="3" borderId="0" xfId="1" applyNumberFormat="1" applyFont="1" applyFill="1" applyBorder="1"/>
    <xf numFmtId="0" fontId="0" fillId="3" borderId="0" xfId="0" applyFill="1" applyAlignment="1">
      <alignment horizontal="left" vertical="top"/>
    </xf>
    <xf numFmtId="165" fontId="5" fillId="3" borderId="0" xfId="1" applyNumberFormat="1" applyFont="1" applyFill="1" applyBorder="1"/>
    <xf numFmtId="0" fontId="0" fillId="3" borderId="0" xfId="0" applyFill="1" applyAlignment="1">
      <alignment horizontal="left"/>
    </xf>
    <xf numFmtId="0" fontId="6" fillId="3" borderId="0" xfId="0" applyFont="1" applyFill="1"/>
    <xf numFmtId="0" fontId="0" fillId="3" borderId="0" xfId="0" applyFill="1" applyAlignment="1">
      <alignment horizontal="right"/>
    </xf>
    <xf numFmtId="0" fontId="3" fillId="2" borderId="0" xfId="0" applyFont="1" applyFill="1" applyAlignment="1">
      <alignment horizontal="right" wrapText="1"/>
    </xf>
    <xf numFmtId="0" fontId="0" fillId="3" borderId="0" xfId="0" applyFill="1" applyAlignment="1">
      <alignment horizontal="right" vertical="top"/>
    </xf>
    <xf numFmtId="0" fontId="0" fillId="0" borderId="0" xfId="0" applyAlignment="1">
      <alignment horizontal="right"/>
    </xf>
    <xf numFmtId="0" fontId="7" fillId="3" borderId="0" xfId="0" applyFont="1" applyFill="1"/>
    <xf numFmtId="0" fontId="8" fillId="2" borderId="0" xfId="0" applyFont="1" applyFill="1" applyAlignment="1">
      <alignment wrapText="1"/>
    </xf>
    <xf numFmtId="165" fontId="3" fillId="3" borderId="1" xfId="1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9" fillId="3" borderId="0" xfId="0" applyFont="1" applyFill="1"/>
    <xf numFmtId="166" fontId="3" fillId="2" borderId="0" xfId="1" applyNumberFormat="1" applyFont="1" applyFill="1" applyBorder="1" applyAlignment="1">
      <alignment horizontal="right" wrapText="1"/>
    </xf>
    <xf numFmtId="165" fontId="10" fillId="3" borderId="1" xfId="1" applyNumberFormat="1" applyFont="1" applyFill="1" applyBorder="1"/>
    <xf numFmtId="165" fontId="11" fillId="3" borderId="0" xfId="1" applyNumberFormat="1" applyFont="1" applyFill="1" applyBorder="1"/>
    <xf numFmtId="165" fontId="10" fillId="3" borderId="0" xfId="1" applyNumberFormat="1" applyFont="1" applyFill="1" applyBorder="1"/>
    <xf numFmtId="165" fontId="12" fillId="3" borderId="1" xfId="1" applyNumberFormat="1" applyFont="1" applyFill="1" applyBorder="1"/>
    <xf numFmtId="165" fontId="13" fillId="3" borderId="0" xfId="1" applyNumberFormat="1" applyFont="1" applyFill="1" applyBorder="1"/>
    <xf numFmtId="165" fontId="12" fillId="3" borderId="0" xfId="1" applyNumberFormat="1" applyFont="1" applyFill="1" applyBorder="1"/>
    <xf numFmtId="0" fontId="14" fillId="0" borderId="0" xfId="0" applyFont="1"/>
    <xf numFmtId="165" fontId="13" fillId="3" borderId="1" xfId="1" applyNumberFormat="1" applyFont="1" applyFill="1" applyBorder="1"/>
    <xf numFmtId="15" fontId="0" fillId="0" borderId="0" xfId="0" applyNumberFormat="1"/>
    <xf numFmtId="16" fontId="0" fillId="0" borderId="0" xfId="0" applyNumberFormat="1"/>
    <xf numFmtId="165" fontId="1" fillId="2" borderId="0" xfId="1" applyNumberFormat="1" applyFont="1" applyFill="1" applyBorder="1" applyAlignment="1">
      <alignment horizontal="center" wrapText="1"/>
    </xf>
    <xf numFmtId="3" fontId="10" fillId="3" borderId="0" xfId="1" applyNumberFormat="1" applyFont="1" applyFill="1" applyBorder="1"/>
    <xf numFmtId="0" fontId="9" fillId="3" borderId="0" xfId="0" applyFont="1" applyFill="1" applyAlignment="1">
      <alignment horizontal="right"/>
    </xf>
    <xf numFmtId="165" fontId="0" fillId="3" borderId="0" xfId="0" applyNumberFormat="1" applyFill="1"/>
    <xf numFmtId="165" fontId="15" fillId="3" borderId="1" xfId="1" applyNumberFormat="1" applyFont="1" applyFill="1" applyBorder="1"/>
    <xf numFmtId="0" fontId="14" fillId="3" borderId="0" xfId="0" applyFont="1" applyFill="1"/>
    <xf numFmtId="3" fontId="16" fillId="3" borderId="0" xfId="1" applyNumberFormat="1" applyFont="1" applyFill="1" applyBorder="1"/>
    <xf numFmtId="165" fontId="1" fillId="3" borderId="0" xfId="1" applyNumberFormat="1" applyFont="1" applyFill="1" applyBorder="1"/>
    <xf numFmtId="3" fontId="17" fillId="3" borderId="0" xfId="1" applyNumberFormat="1" applyFont="1" applyFill="1" applyBorder="1"/>
    <xf numFmtId="165" fontId="17" fillId="3" borderId="0" xfId="1" applyNumberFormat="1" applyFont="1" applyFill="1" applyBorder="1"/>
    <xf numFmtId="165" fontId="17" fillId="2" borderId="0" xfId="1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1"/>
  <sheetViews>
    <sheetView tabSelected="1" topLeftCell="C1" workbookViewId="0">
      <selection activeCell="C10" sqref="C10"/>
    </sheetView>
  </sheetViews>
  <sheetFormatPr defaultRowHeight="15.75" x14ac:dyDescent="0.25"/>
  <cols>
    <col min="1" max="1" width="9.375" hidden="1" customWidth="1"/>
    <col min="2" max="2" width="5.5" hidden="1" customWidth="1"/>
    <col min="3" max="3" width="47.25" customWidth="1"/>
    <col min="4" max="4" width="11" bestFit="1" customWidth="1"/>
    <col min="5" max="5" width="11.75" bestFit="1" customWidth="1"/>
    <col min="6" max="6" width="11" bestFit="1" customWidth="1"/>
    <col min="8" max="8" width="11.75" bestFit="1" customWidth="1"/>
    <col min="10" max="10" width="12" customWidth="1"/>
    <col min="12" max="12" width="11.75" bestFit="1" customWidth="1"/>
  </cols>
  <sheetData>
    <row r="1" spans="1:15" ht="20.25" x14ac:dyDescent="0.3">
      <c r="A1" s="11"/>
      <c r="C1" s="19" t="s">
        <v>0</v>
      </c>
      <c r="H1" s="1"/>
      <c r="I1" s="1"/>
      <c r="J1" s="1"/>
      <c r="K1" s="1"/>
      <c r="L1" s="1"/>
      <c r="M1" s="1"/>
      <c r="N1" s="1"/>
    </row>
    <row r="2" spans="1:15" ht="20.25" x14ac:dyDescent="0.3">
      <c r="A2" s="11"/>
      <c r="B2" s="3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31.5" x14ac:dyDescent="0.25">
      <c r="A3" s="11"/>
      <c r="B3" s="11"/>
      <c r="C3" s="1"/>
      <c r="D3" s="18" t="s">
        <v>1</v>
      </c>
      <c r="E3" s="18" t="s">
        <v>2</v>
      </c>
      <c r="F3" s="18" t="s">
        <v>3</v>
      </c>
      <c r="G3" s="18"/>
      <c r="H3" s="18" t="s">
        <v>4</v>
      </c>
      <c r="I3" s="18"/>
      <c r="J3" s="18" t="s">
        <v>5</v>
      </c>
      <c r="K3" s="18"/>
      <c r="L3" s="18" t="s">
        <v>6</v>
      </c>
      <c r="M3" s="10"/>
      <c r="N3" s="1"/>
    </row>
    <row r="4" spans="1:15" ht="18.75" x14ac:dyDescent="0.3">
      <c r="A4" s="11"/>
      <c r="B4" s="11"/>
      <c r="C4" s="15" t="s">
        <v>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x14ac:dyDescent="0.25">
      <c r="A5" s="12" t="s">
        <v>8</v>
      </c>
      <c r="B5" s="12" t="s">
        <v>91</v>
      </c>
      <c r="C5" s="2" t="s">
        <v>9</v>
      </c>
      <c r="D5" s="2"/>
      <c r="E5" s="2"/>
      <c r="F5" s="2"/>
      <c r="G5" s="2"/>
      <c r="H5" s="3"/>
      <c r="I5" s="3"/>
      <c r="J5" s="2"/>
      <c r="K5" s="2"/>
      <c r="L5" s="3"/>
      <c r="M5" s="3"/>
      <c r="N5" s="1"/>
    </row>
    <row r="6" spans="1:15" x14ac:dyDescent="0.25">
      <c r="A6" s="11" t="s">
        <v>10</v>
      </c>
      <c r="B6" s="11">
        <v>3100</v>
      </c>
      <c r="C6" s="1" t="s">
        <v>11</v>
      </c>
      <c r="D6" s="39">
        <v>50000</v>
      </c>
      <c r="E6" s="32">
        <v>38352</v>
      </c>
      <c r="F6" s="6">
        <v>75000</v>
      </c>
      <c r="G6" s="6"/>
      <c r="H6" s="6">
        <v>79042</v>
      </c>
      <c r="I6" s="5"/>
      <c r="J6" s="6">
        <v>130000</v>
      </c>
      <c r="K6" s="6"/>
      <c r="L6" s="5">
        <v>133953</v>
      </c>
      <c r="M6" s="5"/>
      <c r="O6" s="7"/>
    </row>
    <row r="7" spans="1:15" x14ac:dyDescent="0.25">
      <c r="A7" s="11" t="s">
        <v>12</v>
      </c>
      <c r="B7" s="11"/>
      <c r="C7" s="1" t="s">
        <v>13</v>
      </c>
      <c r="D7" s="39"/>
      <c r="E7" s="32"/>
      <c r="F7" s="6"/>
      <c r="G7" s="6"/>
      <c r="H7" s="6"/>
      <c r="I7" s="5"/>
      <c r="J7" s="6"/>
      <c r="K7" s="6"/>
      <c r="L7" s="5"/>
      <c r="M7" s="5"/>
      <c r="N7" s="1"/>
    </row>
    <row r="8" spans="1:15" x14ac:dyDescent="0.25">
      <c r="A8" s="11" t="s">
        <v>14</v>
      </c>
      <c r="B8" s="11">
        <v>3220</v>
      </c>
      <c r="C8" s="1" t="s">
        <v>15</v>
      </c>
      <c r="D8" s="39">
        <v>240000</v>
      </c>
      <c r="E8" s="32">
        <v>211541</v>
      </c>
      <c r="F8" s="6">
        <v>300000</v>
      </c>
      <c r="G8" s="6"/>
      <c r="H8" s="6">
        <v>270813</v>
      </c>
      <c r="I8" s="5"/>
      <c r="J8" s="6">
        <v>320000</v>
      </c>
      <c r="K8" s="6"/>
      <c r="L8" s="5">
        <v>306804.61</v>
      </c>
      <c r="M8" s="5"/>
      <c r="N8" s="1"/>
    </row>
    <row r="9" spans="1:15" x14ac:dyDescent="0.25">
      <c r="A9" s="11"/>
      <c r="B9" s="11">
        <v>3220</v>
      </c>
      <c r="C9" s="1" t="s">
        <v>16</v>
      </c>
      <c r="D9" s="40">
        <v>-25000</v>
      </c>
      <c r="E9" s="22"/>
      <c r="F9" s="40">
        <v>-25000</v>
      </c>
      <c r="G9" s="8"/>
      <c r="H9" s="8"/>
      <c r="I9" s="5"/>
      <c r="J9" s="5">
        <v>-25000</v>
      </c>
      <c r="K9" s="5"/>
      <c r="L9" s="5">
        <v>-26100</v>
      </c>
      <c r="M9" s="5"/>
      <c r="N9" s="1"/>
    </row>
    <row r="10" spans="1:15" x14ac:dyDescent="0.25">
      <c r="A10" s="11" t="s">
        <v>17</v>
      </c>
      <c r="B10" s="11">
        <v>3240</v>
      </c>
      <c r="C10" s="1" t="s">
        <v>18</v>
      </c>
      <c r="D10" s="39">
        <v>30000</v>
      </c>
      <c r="E10" s="32">
        <v>24380</v>
      </c>
      <c r="F10" s="6">
        <v>75000</v>
      </c>
      <c r="G10" s="6"/>
      <c r="H10" s="6">
        <v>40558</v>
      </c>
      <c r="I10" s="5"/>
      <c r="J10" s="6">
        <v>0</v>
      </c>
      <c r="K10" s="6"/>
      <c r="L10" s="5">
        <v>70320</v>
      </c>
      <c r="M10" s="5"/>
      <c r="N10" s="1"/>
      <c r="O10" s="27"/>
    </row>
    <row r="11" spans="1:15" x14ac:dyDescent="0.25">
      <c r="A11" s="13">
        <v>3250</v>
      </c>
      <c r="C11" s="1" t="s">
        <v>19</v>
      </c>
      <c r="D11" s="39">
        <v>0</v>
      </c>
      <c r="E11" s="37">
        <v>48534</v>
      </c>
      <c r="F11" s="6"/>
      <c r="G11" s="6"/>
      <c r="H11" s="6">
        <v>30106</v>
      </c>
      <c r="I11" s="5"/>
      <c r="J11" s="6"/>
      <c r="K11" s="6"/>
      <c r="L11" s="5">
        <v>-2211.39</v>
      </c>
      <c r="M11" s="5"/>
      <c r="N11" s="1"/>
    </row>
    <row r="12" spans="1:15" x14ac:dyDescent="0.25">
      <c r="A12" s="11" t="s">
        <v>20</v>
      </c>
      <c r="B12" s="13">
        <v>3810</v>
      </c>
      <c r="C12" s="1" t="s">
        <v>21</v>
      </c>
      <c r="D12" s="39">
        <v>250000</v>
      </c>
      <c r="E12" s="32">
        <v>302582</v>
      </c>
      <c r="F12" s="6">
        <v>550000</v>
      </c>
      <c r="G12" s="6"/>
      <c r="H12" s="6">
        <v>453580</v>
      </c>
      <c r="I12" s="38"/>
      <c r="J12" s="6">
        <v>550000</v>
      </c>
      <c r="K12" s="6"/>
      <c r="L12" s="38">
        <v>549100</v>
      </c>
      <c r="M12" s="38"/>
      <c r="N12" s="1"/>
    </row>
    <row r="13" spans="1:15" x14ac:dyDescent="0.25">
      <c r="A13" s="11"/>
      <c r="B13" s="11">
        <v>3850</v>
      </c>
      <c r="C13" s="1" t="s">
        <v>22</v>
      </c>
      <c r="D13" s="41">
        <v>0</v>
      </c>
      <c r="E13" s="4"/>
      <c r="F13" s="4"/>
      <c r="G13" s="4"/>
      <c r="H13" s="31">
        <f>139900</f>
        <v>139900</v>
      </c>
      <c r="I13" s="5"/>
      <c r="J13" s="4"/>
      <c r="K13" s="4"/>
      <c r="L13" s="5"/>
      <c r="M13" s="5"/>
      <c r="N13" s="1"/>
    </row>
    <row r="14" spans="1:15" x14ac:dyDescent="0.25">
      <c r="A14" s="13">
        <v>3501</v>
      </c>
      <c r="B14" s="13">
        <v>3501</v>
      </c>
      <c r="C14" s="1" t="s">
        <v>23</v>
      </c>
      <c r="D14" s="41">
        <v>200000</v>
      </c>
      <c r="E14" s="4">
        <v>186622</v>
      </c>
      <c r="F14" s="31">
        <v>170000</v>
      </c>
      <c r="G14" s="31"/>
      <c r="H14" s="31">
        <v>163808</v>
      </c>
      <c r="I14" s="31"/>
      <c r="J14" s="31">
        <v>200000</v>
      </c>
      <c r="K14" s="31"/>
      <c r="L14" s="31">
        <v>207344</v>
      </c>
      <c r="M14" s="4"/>
      <c r="N14" s="1"/>
    </row>
    <row r="15" spans="1:15" x14ac:dyDescent="0.25">
      <c r="A15" s="13"/>
      <c r="B15" s="13">
        <v>3442</v>
      </c>
      <c r="C15" s="1" t="s">
        <v>24</v>
      </c>
      <c r="D15" s="41"/>
      <c r="E15" s="4">
        <v>99982</v>
      </c>
      <c r="F15" s="31"/>
      <c r="G15" s="31"/>
      <c r="H15" s="31">
        <f>66800+87264</f>
        <v>154064</v>
      </c>
      <c r="I15" s="31"/>
      <c r="J15" s="31"/>
      <c r="K15" s="31"/>
      <c r="L15" s="31"/>
      <c r="M15" s="4"/>
      <c r="N15" s="1"/>
    </row>
    <row r="16" spans="1:15" x14ac:dyDescent="0.25">
      <c r="A16" s="13"/>
      <c r="B16" s="13"/>
      <c r="C16" s="1" t="s">
        <v>25</v>
      </c>
      <c r="D16" s="41"/>
      <c r="E16" s="4">
        <v>1079</v>
      </c>
      <c r="F16" s="31"/>
      <c r="G16" s="31"/>
      <c r="H16" s="31"/>
      <c r="I16" s="31"/>
      <c r="J16" s="31"/>
      <c r="K16" s="31"/>
      <c r="L16" s="31"/>
      <c r="M16" s="4"/>
      <c r="N16" s="1"/>
    </row>
    <row r="17" spans="1:16" x14ac:dyDescent="0.25">
      <c r="A17" s="13"/>
      <c r="B17" s="13">
        <v>3320</v>
      </c>
      <c r="C17" s="1" t="s">
        <v>26</v>
      </c>
      <c r="D17" s="31"/>
      <c r="E17" s="4">
        <v>3732</v>
      </c>
      <c r="F17" s="31"/>
      <c r="G17" s="31"/>
      <c r="H17" s="31">
        <v>2200</v>
      </c>
      <c r="I17" s="31"/>
      <c r="J17" s="31"/>
      <c r="K17" s="31"/>
      <c r="L17" s="31"/>
      <c r="M17" s="4"/>
      <c r="N17" s="1"/>
    </row>
    <row r="18" spans="1:16" x14ac:dyDescent="0.25">
      <c r="A18" s="13">
        <v>3990</v>
      </c>
      <c r="B18" s="13"/>
      <c r="C18" s="1" t="s">
        <v>27</v>
      </c>
      <c r="D18" s="4">
        <v>10000</v>
      </c>
      <c r="E18" s="4">
        <v>5400</v>
      </c>
      <c r="F18" s="4"/>
      <c r="G18" s="4"/>
      <c r="H18" s="31">
        <v>8000</v>
      </c>
      <c r="I18" s="31"/>
      <c r="J18" s="4"/>
      <c r="K18" s="4"/>
      <c r="L18" s="31"/>
      <c r="M18" s="4"/>
      <c r="N18" s="1"/>
    </row>
    <row r="19" spans="1:16" ht="18.75" x14ac:dyDescent="0.3">
      <c r="A19" s="12"/>
      <c r="B19" s="12"/>
      <c r="C19" s="15" t="s">
        <v>28</v>
      </c>
      <c r="D19" s="17">
        <f>SUM(D6:D18)</f>
        <v>755000</v>
      </c>
      <c r="E19" s="17">
        <f>SUM(E5:E18)</f>
        <v>922204</v>
      </c>
      <c r="F19" s="17">
        <f>SUM(F6:F18)</f>
        <v>1145000</v>
      </c>
      <c r="G19" s="17"/>
      <c r="H19" s="17">
        <f>SUM(H6:H18)</f>
        <v>1342071</v>
      </c>
      <c r="I19" s="17"/>
      <c r="J19" s="17">
        <f>SUM(J6:J18)</f>
        <v>1175000</v>
      </c>
      <c r="K19" s="17"/>
      <c r="L19" s="17">
        <f>SUM(L6:L18)</f>
        <v>1239210.22</v>
      </c>
      <c r="M19" s="4"/>
      <c r="N19" s="1"/>
    </row>
    <row r="20" spans="1:16" ht="18.75" x14ac:dyDescent="0.3">
      <c r="A20" s="12"/>
      <c r="B20" s="12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1"/>
    </row>
    <row r="21" spans="1:16" x14ac:dyDescent="0.25">
      <c r="A21" s="12"/>
      <c r="B21" s="12"/>
      <c r="C21" s="2" t="s">
        <v>29</v>
      </c>
      <c r="D21" s="4">
        <v>0</v>
      </c>
      <c r="E21" s="4"/>
      <c r="F21" s="4">
        <v>0</v>
      </c>
      <c r="G21" s="4"/>
      <c r="H21" s="17">
        <v>34507</v>
      </c>
      <c r="I21" s="4"/>
      <c r="J21" s="4"/>
      <c r="K21" s="4"/>
      <c r="L21" s="4">
        <v>438848</v>
      </c>
      <c r="M21" s="4"/>
      <c r="N21" s="1"/>
    </row>
    <row r="22" spans="1:16" x14ac:dyDescent="0.25">
      <c r="A22" s="12"/>
      <c r="B22" s="12"/>
      <c r="C22" s="2"/>
      <c r="D22" s="4"/>
      <c r="E22" s="4"/>
      <c r="F22" s="4"/>
      <c r="G22" s="4"/>
      <c r="H22" s="4"/>
      <c r="I22" s="4"/>
      <c r="J22" s="4"/>
      <c r="K22" s="4"/>
      <c r="L22" s="4"/>
      <c r="M22" s="4"/>
      <c r="N22" s="1"/>
    </row>
    <row r="23" spans="1:16" ht="18.75" x14ac:dyDescent="0.3">
      <c r="A23" s="12"/>
      <c r="B23" s="12"/>
      <c r="C23" s="15" t="s">
        <v>30</v>
      </c>
      <c r="D23" s="17">
        <f t="shared" ref="D23:E23" si="0">SUM(D19:D22)</f>
        <v>755000</v>
      </c>
      <c r="E23" s="17">
        <f t="shared" si="0"/>
        <v>922204</v>
      </c>
      <c r="F23" s="17">
        <f>SUM(F19:F22)</f>
        <v>1145000</v>
      </c>
      <c r="G23" s="17"/>
      <c r="H23" s="17">
        <f>SUM(H19:H22)</f>
        <v>1376578</v>
      </c>
      <c r="I23" s="17"/>
      <c r="J23" s="17">
        <f>SUM(J19:J22)</f>
        <v>1175000</v>
      </c>
      <c r="K23" s="17"/>
      <c r="L23" s="17">
        <f>SUM(L19:L22)</f>
        <v>1678058.22</v>
      </c>
      <c r="M23" s="20"/>
      <c r="N23" s="1"/>
    </row>
    <row r="24" spans="1:16" ht="18.75" x14ac:dyDescent="0.3">
      <c r="A24" s="12"/>
      <c r="B24" s="12"/>
      <c r="C24" s="16"/>
      <c r="D24" s="4"/>
      <c r="E24" s="4"/>
      <c r="F24" s="4"/>
      <c r="G24" s="4"/>
      <c r="H24" s="4"/>
      <c r="I24" s="4"/>
      <c r="J24" s="4"/>
      <c r="K24" s="4"/>
      <c r="L24" s="4"/>
      <c r="M24" s="4"/>
      <c r="N24" s="1"/>
    </row>
    <row r="25" spans="1:16" ht="31.5" x14ac:dyDescent="0.25">
      <c r="A25" s="12"/>
      <c r="B25" s="11"/>
      <c r="C25" s="1"/>
      <c r="D25" s="18" t="s">
        <v>1</v>
      </c>
      <c r="E25" s="18" t="s">
        <v>2</v>
      </c>
      <c r="F25" s="18" t="s">
        <v>3</v>
      </c>
      <c r="G25" s="18"/>
      <c r="H25" s="18" t="s">
        <v>4</v>
      </c>
      <c r="I25" s="18"/>
      <c r="J25" s="18" t="s">
        <v>5</v>
      </c>
      <c r="K25" s="18"/>
      <c r="L25" s="18" t="s">
        <v>6</v>
      </c>
      <c r="M25" s="10"/>
      <c r="N25" s="1"/>
    </row>
    <row r="26" spans="1:16" ht="18.75" x14ac:dyDescent="0.3">
      <c r="A26" s="12"/>
      <c r="B26" s="12"/>
      <c r="C26" s="15" t="s">
        <v>31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1"/>
    </row>
    <row r="27" spans="1:16" x14ac:dyDescent="0.25">
      <c r="A27" s="12" t="s">
        <v>8</v>
      </c>
      <c r="B27" s="12"/>
      <c r="C27" s="2" t="s">
        <v>9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1"/>
    </row>
    <row r="28" spans="1:16" x14ac:dyDescent="0.25">
      <c r="A28" s="11" t="s">
        <v>32</v>
      </c>
      <c r="B28" s="11">
        <v>4005</v>
      </c>
      <c r="C28" s="1" t="s">
        <v>33</v>
      </c>
      <c r="D28" s="8">
        <v>100000</v>
      </c>
      <c r="E28" s="23">
        <v>45351</v>
      </c>
      <c r="F28" s="5">
        <v>130000</v>
      </c>
      <c r="G28" s="8"/>
      <c r="H28" s="5">
        <v>72625</v>
      </c>
      <c r="I28" s="5"/>
      <c r="J28" s="5">
        <v>150000</v>
      </c>
      <c r="K28" s="8"/>
      <c r="L28" s="5">
        <v>139685</v>
      </c>
      <c r="M28" s="5"/>
      <c r="N28" s="1"/>
      <c r="O28" s="27"/>
      <c r="P28" s="27"/>
    </row>
    <row r="29" spans="1:16" x14ac:dyDescent="0.25">
      <c r="A29" s="11" t="s">
        <v>34</v>
      </c>
      <c r="B29" s="11">
        <v>4030</v>
      </c>
      <c r="C29" s="1" t="s">
        <v>35</v>
      </c>
      <c r="D29" s="8">
        <v>30000</v>
      </c>
      <c r="E29" s="23">
        <v>70114</v>
      </c>
      <c r="F29" s="5">
        <v>30000</v>
      </c>
      <c r="G29" s="5"/>
      <c r="H29" s="5">
        <v>13000</v>
      </c>
      <c r="I29" s="5"/>
      <c r="J29" s="5">
        <v>35000</v>
      </c>
      <c r="K29" s="5"/>
      <c r="L29" s="5">
        <v>33238.550000000003</v>
      </c>
      <c r="M29" s="8"/>
      <c r="N29" s="1"/>
    </row>
    <row r="30" spans="1:16" x14ac:dyDescent="0.25">
      <c r="A30" s="11" t="s">
        <v>36</v>
      </c>
      <c r="B30" s="14">
        <v>4040</v>
      </c>
      <c r="C30" s="1" t="s">
        <v>37</v>
      </c>
      <c r="D30" s="8">
        <v>20000</v>
      </c>
      <c r="E30" s="23">
        <v>1889</v>
      </c>
      <c r="F30" s="5">
        <v>20000</v>
      </c>
      <c r="G30" s="5"/>
      <c r="H30" s="5">
        <v>0</v>
      </c>
      <c r="I30" s="38"/>
      <c r="J30" s="5">
        <v>10000</v>
      </c>
      <c r="K30" s="5"/>
      <c r="L30" s="5">
        <v>38001.65</v>
      </c>
      <c r="M30" s="38"/>
      <c r="N30" s="1"/>
    </row>
    <row r="31" spans="1:16" x14ac:dyDescent="0.25">
      <c r="A31" s="11" t="s">
        <v>38</v>
      </c>
      <c r="B31" s="11">
        <v>4110</v>
      </c>
      <c r="C31" s="1" t="s">
        <v>39</v>
      </c>
      <c r="D31" s="8">
        <v>60000</v>
      </c>
      <c r="E31" s="23">
        <v>11507</v>
      </c>
      <c r="F31" s="5">
        <v>70000</v>
      </c>
      <c r="G31" s="5"/>
      <c r="H31" s="5">
        <v>55054</v>
      </c>
      <c r="I31" s="5"/>
      <c r="J31" s="5">
        <v>80000</v>
      </c>
      <c r="K31" s="5"/>
      <c r="L31" s="5">
        <v>78275.179999999993</v>
      </c>
      <c r="M31" s="5"/>
      <c r="N31" s="1"/>
    </row>
    <row r="32" spans="1:16" x14ac:dyDescent="0.25">
      <c r="A32" s="11" t="s">
        <v>40</v>
      </c>
      <c r="B32" s="11">
        <v>4215</v>
      </c>
      <c r="C32" s="1" t="s">
        <v>41</v>
      </c>
      <c r="D32" s="8">
        <v>250000</v>
      </c>
      <c r="E32" s="23">
        <v>263700</v>
      </c>
      <c r="F32" s="5">
        <v>550000</v>
      </c>
      <c r="G32" s="5"/>
      <c r="H32" s="5">
        <v>414500</v>
      </c>
      <c r="I32" s="38"/>
      <c r="J32" s="5">
        <v>550000</v>
      </c>
      <c r="K32" s="5"/>
      <c r="L32" s="5">
        <v>549100</v>
      </c>
      <c r="M32" s="38"/>
      <c r="N32" s="1"/>
    </row>
    <row r="33" spans="1:14" x14ac:dyDescent="0.25">
      <c r="A33" s="11" t="s">
        <v>42</v>
      </c>
      <c r="B33" s="11">
        <v>4300</v>
      </c>
      <c r="C33" s="1" t="s">
        <v>43</v>
      </c>
      <c r="D33" s="8">
        <v>5000</v>
      </c>
      <c r="E33" s="23"/>
      <c r="F33" s="5">
        <v>15000</v>
      </c>
      <c r="G33" s="5"/>
      <c r="H33" s="5">
        <v>13405</v>
      </c>
      <c r="I33" s="5"/>
      <c r="J33" s="5">
        <v>15000</v>
      </c>
      <c r="K33" s="5"/>
      <c r="L33" s="5">
        <v>11705.72</v>
      </c>
      <c r="M33" s="5"/>
      <c r="N33" s="1"/>
    </row>
    <row r="34" spans="1:14" x14ac:dyDescent="0.25">
      <c r="A34" s="11" t="s">
        <v>44</v>
      </c>
      <c r="B34" s="11">
        <v>4450</v>
      </c>
      <c r="C34" s="1" t="s">
        <v>45</v>
      </c>
      <c r="D34" s="8">
        <v>30000</v>
      </c>
      <c r="E34" s="23">
        <v>52010</v>
      </c>
      <c r="F34" s="5">
        <v>50000</v>
      </c>
      <c r="G34" s="5"/>
      <c r="H34" s="5">
        <v>158554</v>
      </c>
      <c r="I34" s="5"/>
      <c r="J34" s="5">
        <v>50000</v>
      </c>
      <c r="K34" s="5"/>
      <c r="L34" s="5">
        <v>76795.3</v>
      </c>
      <c r="M34" s="5"/>
      <c r="N34" s="1"/>
    </row>
    <row r="35" spans="1:14" x14ac:dyDescent="0.25">
      <c r="A35" s="9" t="s">
        <v>46</v>
      </c>
      <c r="B35" s="11">
        <v>6550</v>
      </c>
      <c r="C35" s="1" t="s">
        <v>47</v>
      </c>
      <c r="D35" s="8">
        <v>0</v>
      </c>
      <c r="E35" s="23">
        <v>60833</v>
      </c>
      <c r="F35" s="5"/>
      <c r="G35" s="5"/>
      <c r="H35" s="5">
        <f>8675+1079</f>
        <v>9754</v>
      </c>
      <c r="I35" s="5"/>
      <c r="J35" s="5">
        <v>10000</v>
      </c>
      <c r="K35" s="5"/>
      <c r="L35" s="5"/>
      <c r="M35" s="5"/>
      <c r="N35" s="1"/>
    </row>
    <row r="36" spans="1:14" x14ac:dyDescent="0.25">
      <c r="A36" s="9"/>
      <c r="B36" s="14">
        <v>5010</v>
      </c>
      <c r="C36" s="1" t="s">
        <v>48</v>
      </c>
      <c r="D36" s="8">
        <v>200000</v>
      </c>
      <c r="E36" s="23">
        <v>107388</v>
      </c>
      <c r="F36" s="5">
        <v>300000</v>
      </c>
      <c r="G36" s="5"/>
      <c r="H36" s="5">
        <v>45800</v>
      </c>
      <c r="I36" s="5"/>
      <c r="J36" s="5"/>
      <c r="K36" s="5"/>
      <c r="L36" s="5"/>
      <c r="M36" s="5"/>
      <c r="N36" s="1"/>
    </row>
    <row r="37" spans="1:14" x14ac:dyDescent="0.25">
      <c r="A37" s="9"/>
      <c r="C37" s="1" t="s">
        <v>49</v>
      </c>
      <c r="D37" s="8">
        <v>15000</v>
      </c>
      <c r="E37" s="23">
        <v>14014</v>
      </c>
      <c r="F37" s="5"/>
      <c r="G37" s="5"/>
      <c r="H37" s="5"/>
      <c r="I37" s="5"/>
      <c r="J37" s="5"/>
      <c r="K37" s="5"/>
      <c r="L37" s="5"/>
      <c r="M37" s="5"/>
      <c r="N37" s="1"/>
    </row>
    <row r="38" spans="1:14" x14ac:dyDescent="0.25">
      <c r="A38" s="9"/>
      <c r="C38" s="1" t="s">
        <v>50</v>
      </c>
      <c r="D38" s="8">
        <v>7000</v>
      </c>
      <c r="E38" s="23">
        <v>5986</v>
      </c>
      <c r="F38" s="5"/>
      <c r="G38" s="5"/>
      <c r="H38" s="5"/>
      <c r="I38" s="5"/>
      <c r="J38" s="5"/>
      <c r="K38" s="5"/>
      <c r="L38" s="5"/>
      <c r="M38" s="5"/>
      <c r="N38" s="1"/>
    </row>
    <row r="39" spans="1:14" x14ac:dyDescent="0.25">
      <c r="A39" s="11">
        <v>6790</v>
      </c>
      <c r="B39" s="11">
        <v>6790</v>
      </c>
      <c r="C39" s="1" t="s">
        <v>51</v>
      </c>
      <c r="D39" s="36">
        <v>0</v>
      </c>
      <c r="E39" s="23"/>
      <c r="F39" s="1"/>
      <c r="G39" s="5"/>
      <c r="H39" s="5">
        <v>156187</v>
      </c>
      <c r="I39" s="5"/>
      <c r="J39" s="5">
        <v>200000</v>
      </c>
      <c r="K39" s="5"/>
      <c r="L39" s="5">
        <v>184844.33</v>
      </c>
      <c r="M39" s="8"/>
      <c r="N39" s="1"/>
    </row>
    <row r="40" spans="1:14" x14ac:dyDescent="0.25">
      <c r="A40" s="11" t="s">
        <v>52</v>
      </c>
      <c r="B40" s="11">
        <v>6860</v>
      </c>
      <c r="C40" s="1" t="s">
        <v>53</v>
      </c>
      <c r="D40" s="8">
        <v>80000</v>
      </c>
      <c r="E40" s="23">
        <v>6260</v>
      </c>
      <c r="F40" s="5">
        <v>80000</v>
      </c>
      <c r="G40" s="5"/>
      <c r="H40" s="5">
        <v>2000</v>
      </c>
      <c r="I40" s="5"/>
      <c r="J40" s="5">
        <v>20000</v>
      </c>
      <c r="K40" s="5"/>
      <c r="L40" s="5">
        <v>19350</v>
      </c>
      <c r="M40" s="5"/>
      <c r="N40" s="1"/>
    </row>
    <row r="41" spans="1:14" x14ac:dyDescent="0.25">
      <c r="A41" s="11">
        <v>7320</v>
      </c>
      <c r="B41" s="11"/>
      <c r="C41" s="1" t="s">
        <v>54</v>
      </c>
      <c r="D41" s="8">
        <v>3000</v>
      </c>
      <c r="E41" s="23">
        <v>222</v>
      </c>
      <c r="F41" s="5">
        <v>10000</v>
      </c>
      <c r="G41" s="5"/>
      <c r="H41" s="5"/>
      <c r="I41" s="5"/>
      <c r="J41" s="5">
        <v>10000</v>
      </c>
      <c r="K41" s="5"/>
      <c r="L41" s="5">
        <v>14915</v>
      </c>
      <c r="M41" s="5"/>
      <c r="N41" s="1"/>
    </row>
    <row r="42" spans="1:14" x14ac:dyDescent="0.25">
      <c r="A42" s="11" t="s">
        <v>55</v>
      </c>
      <c r="B42" s="11">
        <v>7370</v>
      </c>
      <c r="C42" s="1" t="s">
        <v>56</v>
      </c>
      <c r="D42" s="8">
        <v>50000</v>
      </c>
      <c r="E42" s="23">
        <v>25364</v>
      </c>
      <c r="F42" s="5">
        <v>30000</v>
      </c>
      <c r="G42" s="5"/>
      <c r="H42" s="5">
        <v>1000</v>
      </c>
      <c r="I42" s="5"/>
      <c r="J42" s="5">
        <v>10000</v>
      </c>
      <c r="K42" s="5"/>
      <c r="L42" s="5">
        <v>5804.07</v>
      </c>
      <c r="M42" s="5"/>
      <c r="N42" s="1"/>
    </row>
    <row r="43" spans="1:14" x14ac:dyDescent="0.25">
      <c r="A43" s="13">
        <v>7380</v>
      </c>
      <c r="B43" s="13">
        <v>7380</v>
      </c>
      <c r="C43" s="1" t="s">
        <v>57</v>
      </c>
      <c r="D43" s="8">
        <v>11000</v>
      </c>
      <c r="E43" s="23">
        <v>10795</v>
      </c>
      <c r="F43" s="5">
        <v>10000</v>
      </c>
      <c r="G43" s="5"/>
      <c r="H43" s="5">
        <v>9888</v>
      </c>
      <c r="I43" s="5"/>
      <c r="J43" s="5">
        <v>10000</v>
      </c>
      <c r="K43" s="5"/>
      <c r="L43" s="5">
        <v>11922</v>
      </c>
      <c r="M43" s="5"/>
      <c r="N43" s="1"/>
    </row>
    <row r="44" spans="1:14" x14ac:dyDescent="0.25">
      <c r="A44" s="13">
        <v>7420</v>
      </c>
      <c r="B44" s="13">
        <v>7420</v>
      </c>
      <c r="C44" s="1" t="s">
        <v>22</v>
      </c>
      <c r="D44" s="8">
        <v>0</v>
      </c>
      <c r="E44" s="23">
        <v>259</v>
      </c>
      <c r="F44" s="5">
        <v>2000</v>
      </c>
      <c r="G44" s="5"/>
      <c r="H44" s="5">
        <v>1800</v>
      </c>
      <c r="I44" s="5"/>
      <c r="J44" s="5">
        <v>500</v>
      </c>
      <c r="K44" s="5"/>
      <c r="L44" s="5">
        <v>480</v>
      </c>
      <c r="M44" s="5"/>
      <c r="N44" s="1"/>
    </row>
    <row r="45" spans="1:14" x14ac:dyDescent="0.25">
      <c r="A45" s="13">
        <v>7770</v>
      </c>
      <c r="B45" s="13"/>
      <c r="C45" s="1" t="s">
        <v>58</v>
      </c>
      <c r="D45" s="8"/>
      <c r="E45" s="23"/>
      <c r="F45" s="5"/>
      <c r="G45" s="5"/>
      <c r="H45" s="5"/>
      <c r="I45" s="5"/>
      <c r="J45" s="5">
        <v>400</v>
      </c>
      <c r="K45" s="5"/>
      <c r="L45" s="5">
        <v>348</v>
      </c>
      <c r="M45" s="5"/>
      <c r="N45" s="1"/>
    </row>
    <row r="46" spans="1:14" x14ac:dyDescent="0.25">
      <c r="A46" s="13">
        <v>8050</v>
      </c>
      <c r="B46" s="13">
        <v>8050</v>
      </c>
      <c r="C46" s="1" t="s">
        <v>59</v>
      </c>
      <c r="D46" s="5"/>
      <c r="E46" s="23"/>
      <c r="F46" s="5"/>
      <c r="G46" s="5"/>
      <c r="H46" s="5">
        <v>-113</v>
      </c>
      <c r="I46" s="5"/>
      <c r="J46" s="5"/>
      <c r="K46" s="5"/>
      <c r="L46" s="5">
        <v>-174</v>
      </c>
      <c r="M46" s="5"/>
      <c r="N46" s="1"/>
    </row>
    <row r="47" spans="1:14" x14ac:dyDescent="0.25">
      <c r="A47" s="11" t="s">
        <v>60</v>
      </c>
      <c r="B47" s="11">
        <v>7830</v>
      </c>
      <c r="C47" s="1" t="s">
        <v>61</v>
      </c>
      <c r="D47" s="1"/>
      <c r="E47" s="5"/>
      <c r="F47" s="5"/>
      <c r="G47" s="5"/>
      <c r="H47" s="5">
        <v>-22618</v>
      </c>
      <c r="I47" s="5"/>
      <c r="J47" s="5"/>
      <c r="K47" s="5"/>
      <c r="L47" s="5">
        <v>2903</v>
      </c>
      <c r="M47" s="8"/>
      <c r="N47" s="1"/>
    </row>
    <row r="48" spans="1:14" ht="18.75" x14ac:dyDescent="0.3">
      <c r="A48" s="11"/>
      <c r="B48" s="11"/>
      <c r="C48" s="15" t="s">
        <v>62</v>
      </c>
      <c r="D48" s="21">
        <f>SUM(D28:D47)</f>
        <v>861000</v>
      </c>
      <c r="E48" s="21">
        <f>SUM(E28:E47)</f>
        <v>675692</v>
      </c>
      <c r="F48" s="21">
        <f>SUM(F28:F47)</f>
        <v>1297000</v>
      </c>
      <c r="G48" s="21"/>
      <c r="H48" s="21">
        <f>SUM(H28:H47)</f>
        <v>930836</v>
      </c>
      <c r="I48" s="21"/>
      <c r="J48" s="21">
        <f>SUM(J28:J47)</f>
        <v>1150900</v>
      </c>
      <c r="K48" s="21"/>
      <c r="L48" s="21">
        <f>SUM(L28:L47)</f>
        <v>1167193.8</v>
      </c>
      <c r="M48" s="22"/>
      <c r="N48" s="1"/>
    </row>
    <row r="49" spans="1:14" ht="18.75" x14ac:dyDescent="0.3">
      <c r="A49" s="11"/>
      <c r="B49" s="11"/>
      <c r="C49" s="15"/>
      <c r="D49" s="23"/>
      <c r="E49" s="23"/>
      <c r="F49" s="23"/>
      <c r="G49" s="23"/>
      <c r="H49" s="23"/>
      <c r="I49" s="23"/>
      <c r="J49" s="23"/>
      <c r="K49" s="23"/>
      <c r="L49" s="23"/>
      <c r="M49" s="22"/>
      <c r="N49" s="1"/>
    </row>
    <row r="50" spans="1:14" ht="31.5" x14ac:dyDescent="0.25">
      <c r="A50" s="11"/>
      <c r="B50" s="11"/>
      <c r="C50" s="1"/>
      <c r="D50" s="18" t="s">
        <v>1</v>
      </c>
      <c r="E50" s="18" t="s">
        <v>2</v>
      </c>
      <c r="F50" s="18" t="s">
        <v>5</v>
      </c>
      <c r="G50" s="18"/>
      <c r="H50" s="18" t="s">
        <v>4</v>
      </c>
      <c r="I50" s="18"/>
      <c r="J50" s="18" t="s">
        <v>5</v>
      </c>
      <c r="K50" s="18"/>
      <c r="L50" s="18" t="s">
        <v>6</v>
      </c>
      <c r="M50" s="22"/>
      <c r="N50" s="1"/>
    </row>
    <row r="51" spans="1:14" x14ac:dyDescent="0.25">
      <c r="A51" s="11"/>
      <c r="B51" s="11"/>
      <c r="C51" s="2" t="s">
        <v>63</v>
      </c>
      <c r="D51" s="23">
        <v>0</v>
      </c>
      <c r="E51" s="23"/>
      <c r="F51" s="23">
        <v>0</v>
      </c>
      <c r="G51" s="23"/>
      <c r="H51" s="5">
        <v>61341</v>
      </c>
      <c r="I51" s="23"/>
      <c r="J51" s="23">
        <v>0</v>
      </c>
      <c r="K51" s="23"/>
      <c r="L51" s="23">
        <v>478884</v>
      </c>
      <c r="M51" s="22"/>
      <c r="N51" s="1"/>
    </row>
    <row r="52" spans="1:14" x14ac:dyDescent="0.25">
      <c r="A52" s="11"/>
      <c r="B52" s="11"/>
      <c r="C52" s="2"/>
      <c r="D52" s="23"/>
      <c r="E52" s="23"/>
      <c r="F52" s="23"/>
      <c r="G52" s="23"/>
      <c r="H52" s="23"/>
      <c r="I52" s="23"/>
      <c r="J52" s="23"/>
      <c r="K52" s="23"/>
      <c r="L52" s="23"/>
      <c r="M52" s="22"/>
      <c r="N52" s="1"/>
    </row>
    <row r="53" spans="1:14" ht="18.75" x14ac:dyDescent="0.3">
      <c r="A53" s="11"/>
      <c r="B53" s="11"/>
      <c r="C53" s="15" t="s">
        <v>64</v>
      </c>
      <c r="D53" s="21">
        <f t="shared" ref="D53:E53" si="1">D51+D48</f>
        <v>861000</v>
      </c>
      <c r="E53" s="21">
        <f t="shared" si="1"/>
        <v>675692</v>
      </c>
      <c r="F53" s="21">
        <f>F51+F48</f>
        <v>1297000</v>
      </c>
      <c r="G53" s="21"/>
      <c r="H53" s="21">
        <f>H51+H48</f>
        <v>992177</v>
      </c>
      <c r="I53" s="21"/>
      <c r="J53" s="21">
        <f>J51+J48</f>
        <v>1150900</v>
      </c>
      <c r="K53" s="21"/>
      <c r="L53" s="21">
        <f>L51+L48</f>
        <v>1646077.8</v>
      </c>
      <c r="M53" s="23"/>
      <c r="N53" s="1"/>
    </row>
    <row r="54" spans="1:14" x14ac:dyDescent="0.25">
      <c r="A54" s="11"/>
      <c r="B54" s="11"/>
      <c r="C54" s="1"/>
      <c r="D54" s="5"/>
      <c r="E54" s="5"/>
      <c r="F54" s="5"/>
      <c r="G54" s="5"/>
      <c r="H54" s="8"/>
      <c r="I54" s="8"/>
      <c r="J54" s="5"/>
      <c r="K54" s="5"/>
      <c r="L54" s="8"/>
      <c r="M54" s="8"/>
      <c r="N54" s="1"/>
    </row>
    <row r="55" spans="1:14" x14ac:dyDescent="0.25">
      <c r="A55" s="11"/>
      <c r="B55" s="11"/>
      <c r="C55" s="1"/>
      <c r="D55" s="5"/>
      <c r="E55" s="5"/>
      <c r="F55" s="5"/>
      <c r="G55" s="5"/>
      <c r="H55" s="8"/>
      <c r="I55" s="8"/>
      <c r="J55" s="5"/>
      <c r="K55" s="5"/>
      <c r="L55" s="8"/>
      <c r="M55" s="8"/>
      <c r="N55" s="1"/>
    </row>
    <row r="56" spans="1:14" ht="18.75" x14ac:dyDescent="0.3">
      <c r="A56" s="11"/>
      <c r="B56" s="11"/>
      <c r="C56" s="15" t="s">
        <v>65</v>
      </c>
      <c r="D56" s="28">
        <f>D19-D48</f>
        <v>-106000</v>
      </c>
      <c r="E56" s="24">
        <f>E19-E48</f>
        <v>246512</v>
      </c>
      <c r="F56" s="24">
        <f>F19-F48</f>
        <v>-152000</v>
      </c>
      <c r="G56" s="24"/>
      <c r="H56" s="24">
        <f>H19-H48</f>
        <v>411235</v>
      </c>
      <c r="I56" s="24"/>
      <c r="J56" s="35">
        <f>J19-J48</f>
        <v>24100</v>
      </c>
      <c r="K56" s="35"/>
      <c r="L56" s="35">
        <f>L19-L48</f>
        <v>72016.419999999925</v>
      </c>
      <c r="M56" s="25"/>
      <c r="N56" s="1"/>
    </row>
    <row r="57" spans="1:14" ht="18.75" x14ac:dyDescent="0.3">
      <c r="A57" s="11">
        <v>8050</v>
      </c>
      <c r="B57" s="11"/>
      <c r="C57" s="15" t="s">
        <v>66</v>
      </c>
      <c r="D57" s="26"/>
      <c r="E57" s="26">
        <v>21</v>
      </c>
      <c r="F57" s="26"/>
      <c r="G57" s="26"/>
      <c r="H57" s="26">
        <v>159</v>
      </c>
      <c r="I57" s="26"/>
      <c r="J57" s="26"/>
      <c r="K57" s="26"/>
      <c r="L57" s="26">
        <v>198</v>
      </c>
      <c r="M57" s="25"/>
      <c r="N57" s="1"/>
    </row>
    <row r="58" spans="1:14" x14ac:dyDescent="0.25">
      <c r="A58" s="11"/>
      <c r="B58" s="11"/>
      <c r="C58" s="2" t="s">
        <v>67</v>
      </c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1"/>
    </row>
    <row r="59" spans="1:14" x14ac:dyDescent="0.25">
      <c r="A59" s="11"/>
      <c r="B59" s="11"/>
      <c r="C59" s="2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1"/>
    </row>
    <row r="60" spans="1:14" ht="18.75" x14ac:dyDescent="0.3">
      <c r="A60" s="11"/>
      <c r="B60" s="11"/>
      <c r="C60" s="15" t="s">
        <v>68</v>
      </c>
      <c r="D60" s="24">
        <f>D23-D53</f>
        <v>-106000</v>
      </c>
      <c r="E60" s="24">
        <f>E56+E57</f>
        <v>246533</v>
      </c>
      <c r="F60" s="24">
        <f>F23-F53</f>
        <v>-152000</v>
      </c>
      <c r="G60" s="24"/>
      <c r="H60" s="24">
        <f>H23-H53+H57</f>
        <v>384560</v>
      </c>
      <c r="I60" s="24"/>
      <c r="J60" s="24">
        <f>J56</f>
        <v>24100</v>
      </c>
      <c r="K60" s="24"/>
      <c r="L60" s="24">
        <f>L23-L53</f>
        <v>31980.419999999925</v>
      </c>
      <c r="M60" s="25"/>
      <c r="N60" s="1"/>
    </row>
    <row r="61" spans="1:14" ht="18.75" x14ac:dyDescent="0.3">
      <c r="A61" s="11"/>
      <c r="B61" s="11"/>
      <c r="C61" s="15"/>
      <c r="D61" s="15"/>
      <c r="E61" s="15"/>
      <c r="F61" s="5"/>
      <c r="G61" s="5"/>
      <c r="H61" s="5"/>
      <c r="I61" s="5"/>
      <c r="J61" s="5"/>
      <c r="K61" s="1"/>
      <c r="L61" s="5"/>
      <c r="M61" s="8"/>
      <c r="N61" s="1"/>
    </row>
    <row r="62" spans="1:14" x14ac:dyDescent="0.25">
      <c r="A62" s="11"/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1"/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1"/>
      <c r="B64" s="11"/>
      <c r="C64" s="34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1"/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1"/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1"/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1"/>
      <c r="B68" s="1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1"/>
      <c r="B69" s="1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1"/>
      <c r="B70" s="1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1"/>
      <c r="B71" s="1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</sheetData>
  <pageMargins left="0.70866141732283472" right="0.70866141732283472" top="0.74803149606299213" bottom="0.74803149606299213" header="0.31496062992125984" footer="0.31496062992125984"/>
  <pageSetup paperSize="9" scale="85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2"/>
  <sheetViews>
    <sheetView workbookViewId="0"/>
  </sheetViews>
  <sheetFormatPr defaultRowHeight="15.75" x14ac:dyDescent="0.25"/>
  <sheetData>
    <row r="1" spans="1:12" x14ac:dyDescent="0.25">
      <c r="A1" t="s">
        <v>69</v>
      </c>
    </row>
    <row r="2" spans="1:12" x14ac:dyDescent="0.25">
      <c r="C2" t="s">
        <v>70</v>
      </c>
      <c r="D2" t="s">
        <v>71</v>
      </c>
      <c r="G2" t="s">
        <v>72</v>
      </c>
      <c r="J2" s="30" t="s">
        <v>73</v>
      </c>
      <c r="L2" t="s">
        <v>74</v>
      </c>
    </row>
    <row r="3" spans="1:12" x14ac:dyDescent="0.25">
      <c r="C3" t="s">
        <v>75</v>
      </c>
    </row>
    <row r="4" spans="1:12" x14ac:dyDescent="0.25">
      <c r="C4" t="s">
        <v>76</v>
      </c>
    </row>
    <row r="5" spans="1:12" x14ac:dyDescent="0.25">
      <c r="B5" t="s">
        <v>77</v>
      </c>
      <c r="C5" t="s">
        <v>78</v>
      </c>
      <c r="E5" t="s">
        <v>79</v>
      </c>
    </row>
    <row r="6" spans="1:12" x14ac:dyDescent="0.25">
      <c r="C6" t="s">
        <v>80</v>
      </c>
    </row>
    <row r="7" spans="1:12" x14ac:dyDescent="0.25">
      <c r="C7" t="s">
        <v>81</v>
      </c>
    </row>
    <row r="8" spans="1:12" x14ac:dyDescent="0.25">
      <c r="C8">
        <v>2007</v>
      </c>
    </row>
    <row r="9" spans="1:12" x14ac:dyDescent="0.25">
      <c r="C9">
        <v>2008</v>
      </c>
    </row>
    <row r="17" spans="1:4" x14ac:dyDescent="0.25">
      <c r="D17" s="29"/>
    </row>
    <row r="23" spans="1:4" x14ac:dyDescent="0.25">
      <c r="A23" t="s">
        <v>82</v>
      </c>
      <c r="B23" t="s">
        <v>83</v>
      </c>
    </row>
    <row r="24" spans="1:4" x14ac:dyDescent="0.25">
      <c r="B24" t="s">
        <v>84</v>
      </c>
    </row>
    <row r="25" spans="1:4" x14ac:dyDescent="0.25">
      <c r="B25" t="s">
        <v>85</v>
      </c>
    </row>
    <row r="27" spans="1:4" x14ac:dyDescent="0.25">
      <c r="A27" t="s">
        <v>86</v>
      </c>
    </row>
    <row r="28" spans="1:4" x14ac:dyDescent="0.25">
      <c r="B28" t="s">
        <v>87</v>
      </c>
    </row>
    <row r="29" spans="1:4" x14ac:dyDescent="0.25">
      <c r="B29" t="s">
        <v>88</v>
      </c>
    </row>
    <row r="31" spans="1:4" x14ac:dyDescent="0.25">
      <c r="B31" t="s">
        <v>89</v>
      </c>
    </row>
    <row r="32" spans="1:4" x14ac:dyDescent="0.25">
      <c r="B3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24"/>
  <sheetViews>
    <sheetView workbookViewId="0"/>
  </sheetViews>
  <sheetFormatPr defaultRowHeight="15.75" x14ac:dyDescent="0.25"/>
  <sheetData>
    <row r="4" spans="1:10" ht="18.75" x14ac:dyDescent="0.3">
      <c r="A4" s="15"/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2"/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1"/>
      <c r="B6" s="5"/>
      <c r="C6" s="23"/>
      <c r="D6" s="5"/>
      <c r="E6" s="8"/>
      <c r="F6" s="5"/>
      <c r="G6" s="5"/>
      <c r="H6" s="5"/>
      <c r="I6" s="8"/>
      <c r="J6" s="5"/>
    </row>
    <row r="7" spans="1:10" x14ac:dyDescent="0.25">
      <c r="A7" s="1"/>
      <c r="B7" s="5"/>
      <c r="C7" s="23"/>
      <c r="D7" s="5"/>
      <c r="E7" s="5"/>
      <c r="F7" s="5"/>
      <c r="G7" s="5"/>
      <c r="H7" s="5"/>
      <c r="I7" s="5"/>
      <c r="J7" s="5"/>
    </row>
    <row r="8" spans="1:10" x14ac:dyDescent="0.25">
      <c r="A8" s="1"/>
      <c r="B8" s="23"/>
      <c r="C8" s="23"/>
      <c r="D8" s="5"/>
      <c r="E8" s="5"/>
      <c r="F8" s="5"/>
      <c r="G8" s="38"/>
      <c r="H8" s="5"/>
      <c r="I8" s="5"/>
      <c r="J8" s="38"/>
    </row>
    <row r="9" spans="1:10" x14ac:dyDescent="0.25">
      <c r="A9" s="1"/>
      <c r="B9" s="5"/>
      <c r="C9" s="23"/>
      <c r="D9" s="5"/>
      <c r="E9" s="5"/>
      <c r="F9" s="5"/>
      <c r="G9" s="5"/>
      <c r="H9" s="5"/>
      <c r="I9" s="5"/>
      <c r="J9" s="5"/>
    </row>
    <row r="10" spans="1:10" x14ac:dyDescent="0.25">
      <c r="A10" s="1"/>
      <c r="B10" s="5"/>
      <c r="C10" s="23"/>
      <c r="D10" s="5"/>
      <c r="E10" s="5"/>
      <c r="F10" s="5"/>
      <c r="G10" s="38"/>
      <c r="H10" s="5"/>
      <c r="I10" s="5"/>
      <c r="J10" s="38"/>
    </row>
    <row r="11" spans="1:10" x14ac:dyDescent="0.25">
      <c r="A11" s="1"/>
      <c r="B11" s="5"/>
      <c r="C11" s="23"/>
      <c r="D11" s="5"/>
      <c r="E11" s="5"/>
      <c r="F11" s="5"/>
      <c r="G11" s="5"/>
      <c r="H11" s="5"/>
      <c r="I11" s="5"/>
      <c r="J11" s="5"/>
    </row>
    <row r="12" spans="1:10" x14ac:dyDescent="0.25">
      <c r="A12" s="1"/>
      <c r="B12" s="23"/>
      <c r="C12" s="23"/>
      <c r="D12" s="5"/>
      <c r="E12" s="5"/>
      <c r="F12" s="5"/>
      <c r="G12" s="5"/>
      <c r="H12" s="5"/>
      <c r="I12" s="5"/>
      <c r="J12" s="5"/>
    </row>
    <row r="13" spans="1:10" x14ac:dyDescent="0.25">
      <c r="A13" s="1"/>
      <c r="B13" s="5"/>
      <c r="C13" s="5"/>
      <c r="D13" s="5"/>
      <c r="E13" s="5"/>
      <c r="F13" s="5"/>
      <c r="G13" s="5"/>
      <c r="H13" s="5"/>
      <c r="I13" s="5"/>
      <c r="J13" s="5"/>
    </row>
    <row r="14" spans="1:10" x14ac:dyDescent="0.25">
      <c r="A14" s="1"/>
      <c r="B14" s="23"/>
      <c r="C14" s="5"/>
      <c r="D14" s="5"/>
      <c r="E14" s="5"/>
      <c r="F14" s="5"/>
      <c r="G14" s="5"/>
      <c r="H14" s="5"/>
      <c r="I14" s="5"/>
      <c r="J14" s="5"/>
    </row>
    <row r="15" spans="1:10" x14ac:dyDescent="0.25">
      <c r="A15" s="1"/>
      <c r="B15" s="1"/>
      <c r="C15" s="5"/>
      <c r="D15" s="5"/>
      <c r="E15" s="5"/>
      <c r="F15" s="5"/>
      <c r="G15" s="5"/>
      <c r="H15" s="5"/>
      <c r="I15" s="5"/>
      <c r="J15" s="5"/>
    </row>
    <row r="16" spans="1:10" x14ac:dyDescent="0.25">
      <c r="A16" s="1"/>
      <c r="B16" s="23"/>
      <c r="C16" s="23"/>
      <c r="D16" s="5"/>
      <c r="E16" s="5"/>
      <c r="F16" s="5"/>
      <c r="G16" s="5"/>
      <c r="H16" s="5"/>
      <c r="I16" s="5"/>
      <c r="J16" s="5"/>
    </row>
    <row r="17" spans="1:10" x14ac:dyDescent="0.25">
      <c r="A17" s="1"/>
      <c r="B17" s="5"/>
      <c r="C17" s="5"/>
      <c r="D17" s="5"/>
      <c r="E17" s="5"/>
      <c r="F17" s="5"/>
      <c r="G17" s="5"/>
      <c r="H17" s="5"/>
      <c r="I17" s="5"/>
      <c r="J17" s="5"/>
    </row>
    <row r="18" spans="1:10" x14ac:dyDescent="0.25">
      <c r="A18" s="1"/>
      <c r="B18" s="23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1"/>
      <c r="B19" s="5"/>
      <c r="C19" s="23"/>
      <c r="D19" s="5"/>
      <c r="E19" s="5"/>
      <c r="F19" s="5"/>
      <c r="G19" s="5"/>
      <c r="H19" s="5"/>
      <c r="I19" s="5"/>
      <c r="J19" s="5"/>
    </row>
    <row r="20" spans="1:10" x14ac:dyDescent="0.25">
      <c r="A20" s="1"/>
      <c r="B20" s="5"/>
      <c r="C20" s="23"/>
      <c r="D20" s="5"/>
      <c r="E20" s="5"/>
      <c r="F20" s="5"/>
      <c r="G20" s="5"/>
      <c r="H20" s="5"/>
      <c r="I20" s="5"/>
      <c r="J20" s="5"/>
    </row>
    <row r="21" spans="1:10" x14ac:dyDescent="0.25">
      <c r="A21" s="1"/>
      <c r="B21" s="5"/>
      <c r="C21" s="5"/>
      <c r="D21" s="5"/>
      <c r="E21" s="5"/>
      <c r="F21" s="5"/>
      <c r="G21" s="5"/>
      <c r="H21" s="5"/>
      <c r="I21" s="5"/>
      <c r="J21" s="5"/>
    </row>
    <row r="22" spans="1:10" x14ac:dyDescent="0.25">
      <c r="A22" s="1"/>
      <c r="B22" s="5"/>
      <c r="C22" s="23"/>
      <c r="D22" s="5"/>
      <c r="E22" s="5"/>
      <c r="F22" s="5"/>
      <c r="G22" s="5"/>
      <c r="H22" s="5"/>
      <c r="I22" s="5"/>
      <c r="J22" s="5"/>
    </row>
    <row r="23" spans="1:10" x14ac:dyDescent="0.25">
      <c r="A23" s="1"/>
      <c r="B23" s="1"/>
      <c r="C23" s="5"/>
      <c r="D23" s="5"/>
      <c r="E23" s="5"/>
      <c r="F23" s="5"/>
      <c r="G23" s="5"/>
      <c r="H23" s="5"/>
      <c r="I23" s="5"/>
      <c r="J23" s="5"/>
    </row>
    <row r="24" spans="1:10" ht="18.75" x14ac:dyDescent="0.3">
      <c r="A24" s="15"/>
      <c r="B24" s="21"/>
      <c r="C24" s="21"/>
      <c r="D24" s="21"/>
      <c r="E24" s="21"/>
      <c r="F24" s="21"/>
      <c r="G24" s="21"/>
      <c r="H24" s="21"/>
      <c r="I24" s="21"/>
      <c r="J24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5D2F25897557488DDD487117756ABB" ma:contentTypeVersion="8" ma:contentTypeDescription="Opprett et nytt dokument." ma:contentTypeScope="" ma:versionID="bbb2754b6a0eeab1e9fec56914561bd1">
  <xsd:schema xmlns:xsd="http://www.w3.org/2001/XMLSchema" xmlns:xs="http://www.w3.org/2001/XMLSchema" xmlns:p="http://schemas.microsoft.com/office/2006/metadata/properties" xmlns:ns2="d10f58f9-a0fa-4343-b8de-a26adfc67bd8" xmlns:ns3="cecb6b9a-7cd7-4042-b92f-d56550b91d05" targetNamespace="http://schemas.microsoft.com/office/2006/metadata/properties" ma:root="true" ma:fieldsID="ada95fa8e25a71a3d97d56d9a96b704f" ns2:_="" ns3:_="">
    <xsd:import namespace="d10f58f9-a0fa-4343-b8de-a26adfc67bd8"/>
    <xsd:import namespace="cecb6b9a-7cd7-4042-b92f-d56550b91d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f58f9-a0fa-4343-b8de-a26adfc67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b6b9a-7cd7-4042-b92f-d56550b91d0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5FE43-0E45-4D50-B831-8774CCE4744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9B189F-F82C-4412-9CEE-EF5A9F4BE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0f58f9-a0fa-4343-b8de-a26adfc67bd8"/>
    <ds:schemaRef ds:uri="cecb6b9a-7cd7-4042-b92f-d56550b91d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8E3EA0-0355-47DF-89D8-2F5943D03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Budsjett </vt:lpstr>
      <vt:lpstr>Ark1</vt:lpstr>
      <vt:lpstr>Ark2</vt:lpstr>
      <vt:lpstr>'Budsjett '!Print_Area</vt:lpstr>
      <vt:lpstr>'Budsjett '!Print_Titles</vt:lpstr>
    </vt:vector>
  </TitlesOfParts>
  <Manager/>
  <Company>Statnett SF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 Dåsvand</dc:creator>
  <cp:keywords/>
  <dc:description/>
  <cp:lastModifiedBy>Loevnaeseth, Jan Rune</cp:lastModifiedBy>
  <cp:revision/>
  <cp:lastPrinted>2022-02-04T17:34:37Z</cp:lastPrinted>
  <dcterms:created xsi:type="dcterms:W3CDTF">2018-01-24T06:27:47Z</dcterms:created>
  <dcterms:modified xsi:type="dcterms:W3CDTF">2022-02-04T17:34:50Z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80cca60-af48-4ac3-acf4-39718de4b3e5_Enabled">
    <vt:lpwstr>true</vt:lpwstr>
  </property>
  <property fmtid="{D5CDD505-2E9C-101B-9397-08002B2CF9AE}" pid="3" name="MSIP_Label_e80cca60-af48-4ac3-acf4-39718de4b3e5_SetDate">
    <vt:lpwstr>2020-01-28T12:44:46Z</vt:lpwstr>
  </property>
  <property fmtid="{D5CDD505-2E9C-101B-9397-08002B2CF9AE}" pid="4" name="MSIP_Label_e80cca60-af48-4ac3-acf4-39718de4b3e5_Method">
    <vt:lpwstr>Privileged</vt:lpwstr>
  </property>
  <property fmtid="{D5CDD505-2E9C-101B-9397-08002B2CF9AE}" pid="5" name="MSIP_Label_e80cca60-af48-4ac3-acf4-39718de4b3e5_Name">
    <vt:lpwstr>Confidential</vt:lpwstr>
  </property>
  <property fmtid="{D5CDD505-2E9C-101B-9397-08002B2CF9AE}" pid="6" name="MSIP_Label_e80cca60-af48-4ac3-acf4-39718de4b3e5_SiteId">
    <vt:lpwstr>4cbfea0a-b872-47f0-b51c-1c64953c3f0b</vt:lpwstr>
  </property>
  <property fmtid="{D5CDD505-2E9C-101B-9397-08002B2CF9AE}" pid="7" name="MSIP_Label_e80cca60-af48-4ac3-acf4-39718de4b3e5_ActionId">
    <vt:lpwstr>55c2953b-4ec7-462f-a5ed-00002dd4b68c</vt:lpwstr>
  </property>
  <property fmtid="{D5CDD505-2E9C-101B-9397-08002B2CF9AE}" pid="8" name="MSIP_Label_e80cca60-af48-4ac3-acf4-39718de4b3e5_ContentBits">
    <vt:lpwstr>1</vt:lpwstr>
  </property>
  <property fmtid="{D5CDD505-2E9C-101B-9397-08002B2CF9AE}" pid="9" name="ContentTypeId">
    <vt:lpwstr>0x010100AF5D2F25897557488DDD487117756ABB</vt:lpwstr>
  </property>
</Properties>
</file>